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'первонач'!$A$1:$E$87</definedName>
  </definedNames>
  <calcPr fullCalcOnLoad="1"/>
</workbook>
</file>

<file path=xl/sharedStrings.xml><?xml version="1.0" encoding="utf-8"?>
<sst xmlns="http://schemas.openxmlformats.org/spreadsheetml/2006/main" count="105" uniqueCount="59">
  <si>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</si>
  <si>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</si>
  <si>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</si>
  <si>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</si>
  <si>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</si>
  <si>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</si>
  <si>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</si>
  <si>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</si>
  <si>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</si>
  <si>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</si>
  <si>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</si>
  <si>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</si>
  <si>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</si>
  <si>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</si>
  <si>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>Администрация Пировского района</t>
  </si>
  <si>
    <t>Финансовое управление администрации Пировского района</t>
  </si>
  <si>
    <t>Управление образования администрации Пировского  района</t>
  </si>
  <si>
    <t>2021 г.
Сумма,
тыс. руб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</si>
  <si>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</si>
  <si>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</si>
  <si>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</si>
  <si>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</si>
  <si>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</si>
  <si>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</si>
  <si>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</si>
  <si>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</si>
  <si>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</si>
  <si>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</si>
  <si>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Троицкий с/с</t>
  </si>
  <si>
    <t xml:space="preserve">Субвенции, субсидии и иные межбюджетные трансферты, выделенные бюджету Пировского муниципального района 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</si>
  <si>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2020 год и на плановый период 2021 - 2022 годов"</t>
  </si>
  <si>
    <t xml:space="preserve"> по законодательству Российской Федерации и Красноярского края  на 2020 год и плановый период 2021 - 2022 годы.</t>
  </si>
  <si>
    <t>2022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</si>
  <si>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2020 год и плановый период 2021-2022 годов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</si>
  <si>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2020 год и плановый период 2021-2022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</si>
  <si>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2020 год и плановый период 2021-2022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</si>
  <si>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2020 год и плановый период 2021-2022 годов 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</si>
  <si>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2020 год и плановый период 2021-2022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</si>
  <si>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2020 год и плановый период 2021-2022гг.</t>
  </si>
  <si>
    <t>Субсидии бюджетам муниципальных образований края на частичное (возмещение расходов) на содержание единых дежурно - диспетчерских служб муниципальных образований Красноярского края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</si>
  <si>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</si>
  <si>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</si>
  <si>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</si>
  <si>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</si>
  <si>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</si>
  <si>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</si>
  <si>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
</t>
  </si>
  <si>
    <t xml:space="preserve">Субвенция бюджетам муниципальных образований края государственными полномочиями по обеспечению  отдыха  и оздоровления детей 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</si>
  <si>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</si>
  <si>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</si>
  <si>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</si>
  <si>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</si>
  <si>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>Государственная поддержка отрасли культуры (комплектование книжных фондов муниципальных общедоступных библиотек)</t>
  </si>
  <si>
    <t xml:space="preserve"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</si>
  <si>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Распределение субвенций бюджетам муниципальных образований края на реализацию Закона края от 29 ноября 2005 года № 16-4081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входящих в состав муниципального района края"</t>
  </si>
  <si>
    <t>Субсидии бюджетам муниципальных образований края на обеспечение первичных мер пожарной безопасности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</si>
  <si>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</si>
  <si>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                                                                                                                      Приложение    № 18</t>
  </si>
  <si>
    <t>от 13.12.2019г.    № 51-283р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</si>
</sst>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3" fillId="33" borderId="10" xfId="0" applyNumberFormat="1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75390625" style="1" customWidth="1"/>
    <col min="2" max="2" width="65.125" style="40" customWidth="1"/>
    <col min="3" max="4" width="10.00390625" style="40" customWidth="1"/>
    <col min="5" max="5" width="11.875" style="44" customWidth="1"/>
    <col min="6" max="16384" width="9.125" style="2" customWidth="1"/>
  </cols>
  <sheetData>
    <row r="1" spans="2:5" ht="13.5" customHeight="1">
      <c r="B1" s="68" t="s">
        <v>57</v>
      </c>
      <c r="C1" s="69"/>
      <c r="D1" s="69"/>
      <c r="E1" s="69"/>
    </row>
    <row r="2" spans="2:5" ht="24.75" customHeight="1">
      <c r="B2" s="70" t="s">
        <v>30</v>
      </c>
      <c r="C2" s="70"/>
      <c r="D2" s="70"/>
      <c r="E2" s="70"/>
    </row>
    <row r="3" spans="2:5" ht="13.5" customHeight="1">
      <c r="B3" s="70" t="s">
        <v>58</v>
      </c>
      <c r="C3" s="70"/>
      <c r="D3" s="70"/>
      <c r="E3" s="70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1" t="s">
        <v>29</v>
      </c>
      <c r="B5" s="71"/>
      <c r="C5" s="71"/>
      <c r="D5" s="71"/>
      <c r="E5" s="71"/>
      <c r="F5" s="5"/>
      <c r="G5" s="5"/>
      <c r="H5" s="5"/>
      <c r="I5" s="5"/>
      <c r="J5" s="5"/>
      <c r="K5" s="5"/>
      <c r="L5" s="5"/>
      <c r="M5" s="5"/>
    </row>
    <row r="6" spans="1:13" ht="12.75">
      <c r="A6" s="71" t="s">
        <v>31</v>
      </c>
      <c r="B6" s="71"/>
      <c r="C6" s="71"/>
      <c r="D6" s="71"/>
      <c r="E6" s="71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17</v>
      </c>
      <c r="E7" s="6" t="s">
        <v>32</v>
      </c>
      <c r="F7" s="5"/>
      <c r="G7" s="5"/>
      <c r="H7" s="5"/>
      <c r="I7" s="5"/>
      <c r="J7" s="5"/>
      <c r="K7" s="5"/>
      <c r="L7" s="5"/>
      <c r="M7" s="5"/>
    </row>
    <row r="8" spans="1:13" ht="76.5">
      <c r="A8" s="72" t="s">
        <v>14</v>
      </c>
      <c r="B8" s="52" t="s">
        <v>33</v>
      </c>
      <c r="C8" s="8">
        <v>599.7</v>
      </c>
      <c r="D8" s="8">
        <v>599.7</v>
      </c>
      <c r="E8" s="8">
        <v>599.7</v>
      </c>
      <c r="F8" s="5"/>
      <c r="G8" s="5"/>
      <c r="H8" s="5"/>
      <c r="I8" s="5"/>
      <c r="J8" s="5"/>
      <c r="K8" s="5"/>
      <c r="L8" s="5"/>
      <c r="M8" s="5"/>
    </row>
    <row r="9" spans="1:13" ht="51">
      <c r="A9" s="73"/>
      <c r="B9" s="52" t="s">
        <v>34</v>
      </c>
      <c r="C9" s="8">
        <v>73.9</v>
      </c>
      <c r="D9" s="8">
        <v>73.9</v>
      </c>
      <c r="E9" s="8">
        <v>73.9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73"/>
      <c r="B10" s="16" t="s">
        <v>11</v>
      </c>
      <c r="C10" s="8">
        <v>2445.4</v>
      </c>
      <c r="D10" s="8">
        <v>2445.4</v>
      </c>
      <c r="E10" s="8">
        <v>2445.4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73"/>
      <c r="B11" s="16" t="s">
        <v>35</v>
      </c>
      <c r="C11" s="8">
        <v>2038.2</v>
      </c>
      <c r="D11" s="8">
        <v>2038.2</v>
      </c>
      <c r="E11" s="8">
        <v>2038.2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73"/>
      <c r="B12" s="52" t="s">
        <v>36</v>
      </c>
      <c r="C12" s="8">
        <v>189.6</v>
      </c>
      <c r="D12" s="8">
        <v>189.6</v>
      </c>
      <c r="E12" s="8">
        <v>189.6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73"/>
      <c r="B13" s="16" t="s">
        <v>19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73"/>
      <c r="B14" s="52" t="s">
        <v>37</v>
      </c>
      <c r="C14" s="8">
        <v>17.1</v>
      </c>
      <c r="D14" s="8">
        <v>17.1</v>
      </c>
      <c r="E14" s="8">
        <v>17.1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2" t="s">
        <v>38</v>
      </c>
      <c r="C15" s="8">
        <v>5.4</v>
      </c>
      <c r="D15" s="8">
        <v>5.7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42" customHeight="1">
      <c r="A16" s="58"/>
      <c r="B16" s="59" t="s">
        <v>39</v>
      </c>
      <c r="C16" s="8">
        <v>9</v>
      </c>
      <c r="D16" s="8">
        <v>9</v>
      </c>
      <c r="E16" s="8">
        <v>9</v>
      </c>
      <c r="F16" s="5"/>
      <c r="G16" s="5"/>
      <c r="H16" s="5"/>
      <c r="I16" s="5"/>
      <c r="J16" s="5"/>
      <c r="K16" s="5"/>
      <c r="L16" s="5"/>
      <c r="M16" s="5"/>
    </row>
    <row r="17" spans="1:13" ht="63.75" customHeight="1">
      <c r="A17" s="58"/>
      <c r="B17" s="60" t="s">
        <v>40</v>
      </c>
      <c r="C17" s="8">
        <v>604.4</v>
      </c>
      <c r="D17" s="8">
        <v>604.4</v>
      </c>
      <c r="E17" s="8">
        <v>604.4</v>
      </c>
      <c r="F17" s="5"/>
      <c r="G17" s="5"/>
      <c r="H17" s="5"/>
      <c r="I17" s="5"/>
      <c r="J17" s="5"/>
      <c r="K17" s="5"/>
      <c r="L17" s="5"/>
      <c r="M17" s="5"/>
    </row>
    <row r="18" spans="1:13" s="15" customFormat="1" ht="13.5">
      <c r="A18" s="11"/>
      <c r="B18" s="12" t="s">
        <v>2</v>
      </c>
      <c r="C18" s="13">
        <f>SUM(C8:C17)</f>
        <v>6047.099999999999</v>
      </c>
      <c r="D18" s="13">
        <f>SUM(D8:D17)</f>
        <v>6047.4</v>
      </c>
      <c r="E18" s="13">
        <f>SUM(E8:E17)</f>
        <v>6041.7</v>
      </c>
      <c r="F18" s="5"/>
      <c r="G18" s="14"/>
      <c r="H18" s="14"/>
      <c r="I18" s="5"/>
      <c r="J18" s="5"/>
      <c r="K18" s="5"/>
      <c r="L18" s="5"/>
      <c r="M18" s="5"/>
    </row>
    <row r="19" spans="1:13" ht="130.5" customHeight="1">
      <c r="A19" s="65" t="s">
        <v>16</v>
      </c>
      <c r="B19" s="52" t="s">
        <v>41</v>
      </c>
      <c r="C19" s="8">
        <v>104452.2</v>
      </c>
      <c r="D19" s="8">
        <v>104452.2</v>
      </c>
      <c r="E19" s="8">
        <v>104452.2</v>
      </c>
      <c r="F19" s="5"/>
      <c r="G19" s="5"/>
      <c r="H19" s="5"/>
      <c r="I19" s="5"/>
      <c r="J19" s="5"/>
      <c r="K19" s="5"/>
      <c r="L19" s="5"/>
      <c r="M19" s="5"/>
    </row>
    <row r="20" spans="1:13" ht="119.25" customHeight="1">
      <c r="A20" s="66"/>
      <c r="B20" s="52" t="s">
        <v>13</v>
      </c>
      <c r="C20" s="8">
        <v>21587.2</v>
      </c>
      <c r="D20" s="8">
        <v>21587.2</v>
      </c>
      <c r="E20" s="8">
        <v>21587.2</v>
      </c>
      <c r="F20" s="5"/>
      <c r="G20" s="5"/>
      <c r="H20" s="5"/>
      <c r="I20" s="5"/>
      <c r="J20" s="5"/>
      <c r="K20" s="5"/>
      <c r="L20" s="5"/>
      <c r="M20" s="5"/>
    </row>
    <row r="21" spans="1:13" ht="76.5" customHeight="1">
      <c r="A21" s="66"/>
      <c r="B21" s="52" t="s">
        <v>12</v>
      </c>
      <c r="C21" s="8">
        <v>27</v>
      </c>
      <c r="D21" s="8">
        <v>27</v>
      </c>
      <c r="E21" s="8">
        <v>27</v>
      </c>
      <c r="F21" s="5"/>
      <c r="G21" s="5"/>
      <c r="H21" s="5"/>
      <c r="I21" s="5"/>
      <c r="J21" s="5"/>
      <c r="K21" s="5"/>
      <c r="L21" s="5"/>
      <c r="M21" s="5"/>
    </row>
    <row r="22" spans="1:13" ht="63.75">
      <c r="A22" s="66"/>
      <c r="B22" s="52" t="s">
        <v>42</v>
      </c>
      <c r="C22" s="8">
        <v>1586.1</v>
      </c>
      <c r="D22" s="8">
        <v>1586.1</v>
      </c>
      <c r="E22" s="8">
        <v>1586.1</v>
      </c>
      <c r="F22" s="5"/>
      <c r="G22" s="5"/>
      <c r="H22" s="5"/>
      <c r="I22" s="5"/>
      <c r="J22" s="5"/>
      <c r="K22" s="5"/>
      <c r="L22" s="5"/>
      <c r="M22" s="5"/>
    </row>
    <row r="23" spans="1:13" ht="92.25" customHeight="1">
      <c r="A23" s="66"/>
      <c r="B23" s="16" t="s">
        <v>48</v>
      </c>
      <c r="C23" s="8">
        <v>6868.3</v>
      </c>
      <c r="D23" s="8">
        <v>6868.3</v>
      </c>
      <c r="E23" s="8">
        <v>6868.3</v>
      </c>
      <c r="F23" s="5"/>
      <c r="G23" s="5"/>
      <c r="H23" s="5"/>
      <c r="I23" s="5"/>
      <c r="J23" s="5"/>
      <c r="K23" s="5"/>
      <c r="L23" s="5"/>
      <c r="M23" s="5"/>
    </row>
    <row r="24" spans="1:13" ht="77.25" customHeight="1">
      <c r="A24" s="66"/>
      <c r="B24" s="52" t="s">
        <v>43</v>
      </c>
      <c r="C24" s="8">
        <v>903.8</v>
      </c>
      <c r="D24" s="8">
        <v>903.8</v>
      </c>
      <c r="E24" s="8">
        <v>903.8</v>
      </c>
      <c r="F24" s="5"/>
      <c r="G24" s="5"/>
      <c r="H24" s="5"/>
      <c r="I24" s="5"/>
      <c r="J24" s="5"/>
      <c r="K24" s="5"/>
      <c r="L24" s="5"/>
      <c r="M24" s="5"/>
    </row>
    <row r="25" spans="1:13" ht="140.25" customHeight="1">
      <c r="A25" s="66"/>
      <c r="B25" s="52" t="s">
        <v>44</v>
      </c>
      <c r="C25" s="8">
        <v>15062</v>
      </c>
      <c r="D25" s="8">
        <v>15062</v>
      </c>
      <c r="E25" s="8">
        <v>15062</v>
      </c>
      <c r="F25" s="5"/>
      <c r="G25" s="14"/>
      <c r="H25" s="14"/>
      <c r="I25" s="5"/>
      <c r="J25" s="5"/>
      <c r="K25" s="5"/>
      <c r="L25" s="5"/>
      <c r="M25" s="5"/>
    </row>
    <row r="26" spans="1:13" ht="93.75" customHeight="1">
      <c r="A26" s="66"/>
      <c r="B26" s="54" t="s">
        <v>46</v>
      </c>
      <c r="C26" s="8">
        <v>4764.2</v>
      </c>
      <c r="D26" s="8">
        <v>0</v>
      </c>
      <c r="E26" s="8">
        <v>0</v>
      </c>
      <c r="F26" s="5"/>
      <c r="G26" s="14"/>
      <c r="H26" s="14"/>
      <c r="I26" s="5"/>
      <c r="J26" s="5"/>
      <c r="K26" s="5"/>
      <c r="L26" s="5"/>
      <c r="M26" s="5"/>
    </row>
    <row r="27" spans="1:13" ht="141" customHeight="1">
      <c r="A27" s="66"/>
      <c r="B27" s="52" t="s">
        <v>45</v>
      </c>
      <c r="C27" s="8">
        <v>12847.5</v>
      </c>
      <c r="D27" s="8">
        <v>12847.5</v>
      </c>
      <c r="E27" s="8">
        <v>12847.5</v>
      </c>
      <c r="F27" s="5"/>
      <c r="G27" s="14"/>
      <c r="H27" s="14"/>
      <c r="I27" s="5"/>
      <c r="J27" s="5"/>
      <c r="K27" s="5"/>
      <c r="L27" s="5"/>
      <c r="M27" s="5"/>
    </row>
    <row r="28" spans="1:13" ht="31.5" customHeight="1">
      <c r="A28" s="66"/>
      <c r="B28" s="16" t="s">
        <v>47</v>
      </c>
      <c r="C28" s="8">
        <v>1908.7</v>
      </c>
      <c r="D28" s="8">
        <v>1908.7</v>
      </c>
      <c r="E28" s="8">
        <v>1908.7</v>
      </c>
      <c r="F28" s="5"/>
      <c r="G28" s="14"/>
      <c r="H28" s="14"/>
      <c r="I28" s="5"/>
      <c r="J28" s="5"/>
      <c r="K28" s="5"/>
      <c r="L28" s="5"/>
      <c r="M28" s="5"/>
    </row>
    <row r="29" spans="1:13" ht="41.25" customHeight="1">
      <c r="A29" s="56"/>
      <c r="B29" s="61" t="s">
        <v>49</v>
      </c>
      <c r="C29" s="8">
        <v>915</v>
      </c>
      <c r="D29" s="8">
        <v>1067.5</v>
      </c>
      <c r="E29" s="8">
        <v>1220</v>
      </c>
      <c r="F29" s="5"/>
      <c r="G29" s="14"/>
      <c r="H29" s="14"/>
      <c r="I29" s="5"/>
      <c r="J29" s="5"/>
      <c r="K29" s="5"/>
      <c r="L29" s="5"/>
      <c r="M29" s="5"/>
    </row>
    <row r="30" spans="1:13" ht="40.5" customHeight="1">
      <c r="A30" s="56"/>
      <c r="B30" s="62" t="s">
        <v>50</v>
      </c>
      <c r="C30" s="8">
        <v>600</v>
      </c>
      <c r="D30" s="8">
        <v>0</v>
      </c>
      <c r="E30" s="8">
        <v>0</v>
      </c>
      <c r="F30" s="5"/>
      <c r="G30" s="14"/>
      <c r="H30" s="14"/>
      <c r="I30" s="5"/>
      <c r="J30" s="5"/>
      <c r="K30" s="5"/>
      <c r="L30" s="5"/>
      <c r="M30" s="5"/>
    </row>
    <row r="31" spans="1:13" s="15" customFormat="1" ht="19.5" customHeight="1">
      <c r="A31" s="11"/>
      <c r="B31" s="12" t="s">
        <v>2</v>
      </c>
      <c r="C31" s="13">
        <f>C19+C20+C21+C22+C23+C24+C25+C27+C28+C26+C29+C30</f>
        <v>171522</v>
      </c>
      <c r="D31" s="13">
        <f>D19+D20+D21+D22+D23+D24+D25+D27+D28+D26+D29+D30</f>
        <v>166310.3</v>
      </c>
      <c r="E31" s="13">
        <f>E19+E20+E21+E22+E23+E24+E25+E27+E28+E26+E29+E30</f>
        <v>166462.8</v>
      </c>
      <c r="F31" s="5"/>
      <c r="G31" s="14"/>
      <c r="H31" s="14"/>
      <c r="I31" s="5"/>
      <c r="J31" s="5"/>
      <c r="K31" s="5"/>
      <c r="L31" s="5"/>
      <c r="M31" s="5"/>
    </row>
    <row r="32" spans="1:13" s="15" customFormat="1" ht="29.25" customHeight="1">
      <c r="A32" s="65" t="s">
        <v>18</v>
      </c>
      <c r="B32" s="57" t="s">
        <v>51</v>
      </c>
      <c r="C32" s="8">
        <v>181.1</v>
      </c>
      <c r="D32" s="8">
        <v>181.1</v>
      </c>
      <c r="E32" s="8">
        <v>210.8</v>
      </c>
      <c r="F32" s="5"/>
      <c r="G32" s="14"/>
      <c r="H32" s="14"/>
      <c r="I32" s="5"/>
      <c r="J32" s="5"/>
      <c r="K32" s="5"/>
      <c r="L32" s="5"/>
      <c r="M32" s="5"/>
    </row>
    <row r="33" spans="1:13" s="15" customFormat="1" ht="30" customHeight="1">
      <c r="A33" s="66"/>
      <c r="B33" s="57" t="s">
        <v>52</v>
      </c>
      <c r="C33" s="8">
        <v>41</v>
      </c>
      <c r="D33" s="8">
        <v>41</v>
      </c>
      <c r="E33" s="8">
        <v>0</v>
      </c>
      <c r="F33" s="5"/>
      <c r="G33" s="14"/>
      <c r="H33" s="14"/>
      <c r="I33" s="5"/>
      <c r="J33" s="5"/>
      <c r="K33" s="5"/>
      <c r="L33" s="5"/>
      <c r="M33" s="5"/>
    </row>
    <row r="34" spans="1:13" s="15" customFormat="1" ht="27.75" customHeight="1">
      <c r="A34" s="67"/>
      <c r="B34" s="55" t="s">
        <v>10</v>
      </c>
      <c r="C34" s="8">
        <v>149.8</v>
      </c>
      <c r="D34" s="8">
        <v>149.8</v>
      </c>
      <c r="E34" s="8">
        <v>149.8</v>
      </c>
      <c r="F34" s="5"/>
      <c r="G34" s="14"/>
      <c r="H34" s="14"/>
      <c r="I34" s="5"/>
      <c r="J34" s="5"/>
      <c r="K34" s="5"/>
      <c r="L34" s="5"/>
      <c r="M34" s="5"/>
    </row>
    <row r="35" spans="1:13" s="15" customFormat="1" ht="13.5">
      <c r="A35" s="11"/>
      <c r="B35" s="12" t="s">
        <v>2</v>
      </c>
      <c r="C35" s="13">
        <f>C32+C33+C34</f>
        <v>371.9</v>
      </c>
      <c r="D35" s="13">
        <f>D32+D33+D34</f>
        <v>371.9</v>
      </c>
      <c r="E35" s="13">
        <f>E32+E33+E34</f>
        <v>360.6</v>
      </c>
      <c r="F35" s="5"/>
      <c r="G35" s="14"/>
      <c r="H35" s="14"/>
      <c r="I35" s="5"/>
      <c r="J35" s="5"/>
      <c r="K35" s="5"/>
      <c r="L35" s="5"/>
      <c r="M35" s="5"/>
    </row>
    <row r="36" spans="1:13" s="18" customFormat="1" ht="52.5" customHeight="1">
      <c r="A36" s="74" t="s">
        <v>15</v>
      </c>
      <c r="B36" s="7" t="s">
        <v>53</v>
      </c>
      <c r="C36" s="8">
        <v>5593.7</v>
      </c>
      <c r="D36" s="8">
        <v>0</v>
      </c>
      <c r="E36" s="8">
        <v>0</v>
      </c>
      <c r="F36" s="17"/>
      <c r="G36" s="5"/>
      <c r="H36" s="5"/>
      <c r="I36" s="5"/>
      <c r="J36" s="5"/>
      <c r="K36" s="5"/>
      <c r="L36" s="5"/>
      <c r="M36" s="5"/>
    </row>
    <row r="37" spans="1:13" s="18" customFormat="1" ht="71.25" customHeight="1">
      <c r="A37" s="75"/>
      <c r="B37" s="57" t="s">
        <v>54</v>
      </c>
      <c r="C37" s="8">
        <v>7978.3</v>
      </c>
      <c r="D37" s="8">
        <v>6382.6</v>
      </c>
      <c r="E37" s="8">
        <v>6382.6</v>
      </c>
      <c r="F37" s="17"/>
      <c r="G37" s="5"/>
      <c r="H37" s="5"/>
      <c r="I37" s="5"/>
      <c r="J37" s="5"/>
      <c r="K37" s="5"/>
      <c r="L37" s="5"/>
      <c r="M37" s="5"/>
    </row>
    <row r="38" spans="1:13" s="15" customFormat="1" ht="16.5" customHeight="1">
      <c r="A38" s="11"/>
      <c r="B38" s="12" t="s">
        <v>2</v>
      </c>
      <c r="C38" s="13">
        <f>C36+C37</f>
        <v>13572</v>
      </c>
      <c r="D38" s="13">
        <f>D36+D37</f>
        <v>6382.6</v>
      </c>
      <c r="E38" s="13">
        <f>E36+E37</f>
        <v>6382.6</v>
      </c>
      <c r="F38" s="5"/>
      <c r="G38" s="5"/>
      <c r="H38" s="5"/>
      <c r="I38" s="5"/>
      <c r="J38" s="5"/>
      <c r="K38" s="5"/>
      <c r="L38" s="5"/>
      <c r="M38" s="5"/>
    </row>
    <row r="39" spans="1:13" s="22" customFormat="1" ht="27.75" customHeight="1">
      <c r="A39" s="19"/>
      <c r="B39" s="20" t="s">
        <v>3</v>
      </c>
      <c r="C39" s="21">
        <f>C18+C31+C38+C35</f>
        <v>191513</v>
      </c>
      <c r="D39" s="21">
        <f>D18+D31+D38+D35</f>
        <v>179112.19999999998</v>
      </c>
      <c r="E39" s="21">
        <f>E18+E31+E38+E35</f>
        <v>179247.7</v>
      </c>
      <c r="F39" s="5"/>
      <c r="G39" s="14"/>
      <c r="H39" s="5"/>
      <c r="I39" s="5"/>
      <c r="J39" s="5"/>
      <c r="K39" s="5"/>
      <c r="L39" s="5"/>
      <c r="M39" s="5"/>
    </row>
    <row r="40" spans="1:13" ht="67.5" customHeight="1">
      <c r="A40" s="65" t="s">
        <v>20</v>
      </c>
      <c r="B40" s="23" t="s">
        <v>4</v>
      </c>
      <c r="C40" s="8">
        <v>45.2</v>
      </c>
      <c r="D40" s="8">
        <v>46</v>
      </c>
      <c r="E40" s="8">
        <v>0</v>
      </c>
      <c r="F40" s="5"/>
      <c r="G40" s="25"/>
      <c r="H40" s="5"/>
      <c r="I40" s="5"/>
      <c r="J40" s="5"/>
      <c r="K40" s="5"/>
      <c r="L40" s="5"/>
      <c r="M40" s="5"/>
    </row>
    <row r="41" spans="1:13" ht="69.75" customHeight="1">
      <c r="A41" s="66"/>
      <c r="B41" s="16" t="s">
        <v>6</v>
      </c>
      <c r="C41" s="8">
        <v>0.7</v>
      </c>
      <c r="D41" s="8">
        <v>0.7</v>
      </c>
      <c r="E41" s="8">
        <v>0.7</v>
      </c>
      <c r="F41" s="5"/>
      <c r="G41" s="14"/>
      <c r="H41" s="14"/>
      <c r="I41" s="5"/>
      <c r="J41" s="5"/>
      <c r="K41" s="5"/>
      <c r="L41" s="5"/>
      <c r="M41" s="5"/>
    </row>
    <row r="42" spans="1:13" ht="27" customHeight="1">
      <c r="A42" s="56"/>
      <c r="B42" s="57" t="s">
        <v>55</v>
      </c>
      <c r="C42" s="8">
        <v>9.53</v>
      </c>
      <c r="D42" s="8">
        <v>13.342</v>
      </c>
      <c r="E42" s="8">
        <v>13.342</v>
      </c>
      <c r="F42" s="5"/>
      <c r="G42" s="14"/>
      <c r="H42" s="14"/>
      <c r="I42" s="5"/>
      <c r="J42" s="5"/>
      <c r="K42" s="5"/>
      <c r="L42" s="5"/>
      <c r="M42" s="5"/>
    </row>
    <row r="43" spans="1:13" ht="48.75" customHeight="1">
      <c r="A43" s="56"/>
      <c r="B43" s="57" t="s">
        <v>56</v>
      </c>
      <c r="C43" s="8">
        <v>226.937</v>
      </c>
      <c r="D43" s="8">
        <v>245.902</v>
      </c>
      <c r="E43" s="8">
        <v>245.902</v>
      </c>
      <c r="F43" s="5"/>
      <c r="G43" s="14"/>
      <c r="H43" s="14"/>
      <c r="I43" s="5"/>
      <c r="J43" s="5"/>
      <c r="K43" s="5"/>
      <c r="L43" s="5"/>
      <c r="M43" s="5"/>
    </row>
    <row r="44" spans="1:13" s="15" customFormat="1" ht="13.5">
      <c r="A44" s="24"/>
      <c r="B44" s="12" t="s">
        <v>2</v>
      </c>
      <c r="C44" s="13">
        <f>SUM(C40:C41)+C42+C43</f>
        <v>282.367</v>
      </c>
      <c r="D44" s="13">
        <f>SUM(D40:D41)+D42+D43</f>
        <v>305.94399999999996</v>
      </c>
      <c r="E44" s="13">
        <f>SUM(E40:E41)+E42+E43</f>
        <v>259.94399999999996</v>
      </c>
      <c r="F44" s="5"/>
      <c r="G44" s="14"/>
      <c r="H44" s="14"/>
      <c r="I44" s="5"/>
      <c r="J44" s="5"/>
      <c r="K44" s="5"/>
      <c r="L44" s="5"/>
      <c r="M44" s="5"/>
    </row>
    <row r="45" spans="1:13" ht="63.75">
      <c r="A45" s="65" t="s">
        <v>21</v>
      </c>
      <c r="B45" s="23" t="s">
        <v>4</v>
      </c>
      <c r="C45" s="8">
        <v>75</v>
      </c>
      <c r="D45" s="8">
        <v>75.6</v>
      </c>
      <c r="E45" s="8">
        <v>0</v>
      </c>
      <c r="F45" s="5"/>
      <c r="G45" s="5"/>
      <c r="H45" s="5"/>
      <c r="I45" s="5"/>
      <c r="J45" s="5"/>
      <c r="K45" s="5"/>
      <c r="L45" s="5"/>
      <c r="M45" s="5"/>
    </row>
    <row r="46" spans="1:13" ht="63" customHeight="1">
      <c r="A46" s="66"/>
      <c r="B46" s="57" t="s">
        <v>6</v>
      </c>
      <c r="C46" s="8">
        <v>2.2</v>
      </c>
      <c r="D46" s="8">
        <v>2.2</v>
      </c>
      <c r="E46" s="8">
        <v>2.2</v>
      </c>
      <c r="F46" s="5"/>
      <c r="G46" s="14"/>
      <c r="H46" s="14"/>
      <c r="I46" s="5"/>
      <c r="J46" s="5"/>
      <c r="K46" s="5"/>
      <c r="L46" s="5"/>
      <c r="M46" s="5"/>
    </row>
    <row r="47" spans="1:13" ht="31.5" customHeight="1">
      <c r="A47" s="56"/>
      <c r="B47" s="57" t="s">
        <v>55</v>
      </c>
      <c r="C47" s="8">
        <v>31.287</v>
      </c>
      <c r="D47" s="8">
        <v>43.802</v>
      </c>
      <c r="E47" s="8">
        <v>43.802</v>
      </c>
      <c r="F47" s="5"/>
      <c r="G47" s="14"/>
      <c r="H47" s="14"/>
      <c r="I47" s="5"/>
      <c r="J47" s="5"/>
      <c r="K47" s="5"/>
      <c r="L47" s="5"/>
      <c r="M47" s="5"/>
    </row>
    <row r="48" spans="1:13" ht="43.5" customHeight="1">
      <c r="A48" s="56"/>
      <c r="B48" s="57" t="s">
        <v>56</v>
      </c>
      <c r="C48" s="8">
        <v>500.825</v>
      </c>
      <c r="D48" s="8">
        <v>542.681</v>
      </c>
      <c r="E48" s="8">
        <v>542.681</v>
      </c>
      <c r="F48" s="5"/>
      <c r="G48" s="14"/>
      <c r="H48" s="14"/>
      <c r="I48" s="5"/>
      <c r="J48" s="5"/>
      <c r="K48" s="5"/>
      <c r="L48" s="5"/>
      <c r="M48" s="5"/>
    </row>
    <row r="49" spans="1:13" s="15" customFormat="1" ht="13.5">
      <c r="A49" s="26"/>
      <c r="B49" s="11" t="s">
        <v>2</v>
      </c>
      <c r="C49" s="13">
        <f>C45+C46+C47+C48</f>
        <v>609.312</v>
      </c>
      <c r="D49" s="13">
        <f>D45+D46+D47+D48</f>
        <v>664.283</v>
      </c>
      <c r="E49" s="13">
        <f>E45+E46+E47+E48</f>
        <v>588.683</v>
      </c>
      <c r="F49" s="5"/>
      <c r="G49" s="14"/>
      <c r="H49" s="14"/>
      <c r="I49" s="5"/>
      <c r="J49" s="5"/>
      <c r="K49" s="5"/>
      <c r="L49" s="5"/>
      <c r="M49" s="5"/>
    </row>
    <row r="50" spans="1:13" ht="63.75">
      <c r="A50" s="65" t="s">
        <v>22</v>
      </c>
      <c r="B50" s="23" t="s">
        <v>4</v>
      </c>
      <c r="C50" s="8">
        <v>75</v>
      </c>
      <c r="D50" s="8">
        <v>75.6</v>
      </c>
      <c r="E50" s="8">
        <v>0</v>
      </c>
      <c r="F50" s="5"/>
      <c r="G50" s="5"/>
      <c r="H50" s="5"/>
      <c r="I50" s="5"/>
      <c r="J50" s="5"/>
      <c r="K50" s="5"/>
      <c r="L50" s="5"/>
      <c r="M50" s="5"/>
    </row>
    <row r="51" spans="1:13" ht="63.75">
      <c r="A51" s="66"/>
      <c r="B51" s="57" t="s">
        <v>6</v>
      </c>
      <c r="C51" s="8">
        <v>2.3</v>
      </c>
      <c r="D51" s="8">
        <v>2.3</v>
      </c>
      <c r="E51" s="8">
        <v>2.3</v>
      </c>
      <c r="F51" s="5"/>
      <c r="G51" s="5"/>
      <c r="H51" s="5"/>
      <c r="I51" s="5"/>
      <c r="J51" s="5"/>
      <c r="K51" s="5"/>
      <c r="L51" s="5"/>
      <c r="M51" s="5"/>
    </row>
    <row r="52" spans="1:13" ht="25.5">
      <c r="A52" s="56"/>
      <c r="B52" s="57" t="s">
        <v>55</v>
      </c>
      <c r="C52" s="8">
        <v>35.36</v>
      </c>
      <c r="D52" s="8">
        <v>49.505</v>
      </c>
      <c r="E52" s="8">
        <v>49.505</v>
      </c>
      <c r="F52" s="5"/>
      <c r="G52" s="5"/>
      <c r="H52" s="5"/>
      <c r="I52" s="5"/>
      <c r="J52" s="5"/>
      <c r="K52" s="5"/>
      <c r="L52" s="5"/>
      <c r="M52" s="5"/>
    </row>
    <row r="53" spans="1:13" ht="38.25">
      <c r="A53" s="56"/>
      <c r="B53" s="57" t="s">
        <v>56</v>
      </c>
      <c r="C53" s="8">
        <v>356.056</v>
      </c>
      <c r="D53" s="8">
        <v>385.812</v>
      </c>
      <c r="E53" s="8">
        <v>385.812</v>
      </c>
      <c r="F53" s="5"/>
      <c r="G53" s="5"/>
      <c r="H53" s="5"/>
      <c r="I53" s="5"/>
      <c r="J53" s="5"/>
      <c r="K53" s="5"/>
      <c r="L53" s="5"/>
      <c r="M53" s="5"/>
    </row>
    <row r="54" spans="1:13" s="15" customFormat="1" ht="13.5">
      <c r="A54" s="26"/>
      <c r="B54" s="11" t="s">
        <v>2</v>
      </c>
      <c r="C54" s="13">
        <f>SUM(C50:C53)</f>
        <v>468.716</v>
      </c>
      <c r="D54" s="13">
        <f>SUM(D50:D53)</f>
        <v>513.217</v>
      </c>
      <c r="E54" s="13">
        <f>SUM(E50:E53)</f>
        <v>437.617</v>
      </c>
      <c r="F54" s="5"/>
      <c r="G54" s="14"/>
      <c r="H54" s="14"/>
      <c r="I54" s="5"/>
      <c r="J54" s="5"/>
      <c r="K54" s="5"/>
      <c r="L54" s="5"/>
      <c r="M54" s="5"/>
    </row>
    <row r="55" spans="1:13" ht="70.5" customHeight="1">
      <c r="A55" s="65" t="s">
        <v>23</v>
      </c>
      <c r="B55" s="23" t="s">
        <v>4</v>
      </c>
      <c r="C55" s="8">
        <v>45.2</v>
      </c>
      <c r="D55" s="8">
        <v>46</v>
      </c>
      <c r="E55" s="8">
        <v>0</v>
      </c>
      <c r="F55" s="5"/>
      <c r="G55" s="5"/>
      <c r="H55" s="5"/>
      <c r="I55" s="5"/>
      <c r="J55" s="5"/>
      <c r="K55" s="5"/>
      <c r="L55" s="5"/>
      <c r="M55" s="5"/>
    </row>
    <row r="56" spans="1:13" ht="67.5" customHeight="1">
      <c r="A56" s="66"/>
      <c r="B56" s="57" t="s">
        <v>6</v>
      </c>
      <c r="C56" s="8">
        <v>1.1</v>
      </c>
      <c r="D56" s="8">
        <v>1.1</v>
      </c>
      <c r="E56" s="8">
        <v>1.1</v>
      </c>
      <c r="F56" s="5"/>
      <c r="G56" s="5"/>
      <c r="H56" s="5"/>
      <c r="I56" s="5"/>
      <c r="J56" s="5"/>
      <c r="K56" s="5"/>
      <c r="L56" s="5"/>
      <c r="M56" s="5"/>
    </row>
    <row r="57" spans="1:13" ht="27" customHeight="1">
      <c r="A57" s="66"/>
      <c r="B57" s="57" t="s">
        <v>55</v>
      </c>
      <c r="C57" s="8">
        <v>15.903</v>
      </c>
      <c r="D57" s="8">
        <v>22.264</v>
      </c>
      <c r="E57" s="8">
        <v>22.264</v>
      </c>
      <c r="F57" s="5"/>
      <c r="G57" s="5"/>
      <c r="H57" s="5"/>
      <c r="I57" s="5"/>
      <c r="J57" s="5"/>
      <c r="K57" s="5"/>
      <c r="L57" s="5"/>
      <c r="M57" s="5"/>
    </row>
    <row r="58" spans="1:13" ht="42.75" customHeight="1">
      <c r="A58" s="67"/>
      <c r="B58" s="57" t="s">
        <v>56</v>
      </c>
      <c r="C58" s="8">
        <v>316.928</v>
      </c>
      <c r="D58" s="8">
        <v>343.415</v>
      </c>
      <c r="E58" s="8">
        <v>343.415</v>
      </c>
      <c r="F58" s="5"/>
      <c r="G58" s="5"/>
      <c r="H58" s="5"/>
      <c r="I58" s="5"/>
      <c r="J58" s="5"/>
      <c r="K58" s="5"/>
      <c r="L58" s="5"/>
      <c r="M58" s="5"/>
    </row>
    <row r="59" spans="1:13" s="15" customFormat="1" ht="13.5">
      <c r="A59" s="26"/>
      <c r="B59" s="12" t="s">
        <v>2</v>
      </c>
      <c r="C59" s="13">
        <f>SUM(C55:C58)</f>
        <v>379.131</v>
      </c>
      <c r="D59" s="13">
        <f>SUM(D55:D58)</f>
        <v>412.779</v>
      </c>
      <c r="E59" s="13">
        <f>SUM(E55:E58)</f>
        <v>366.779</v>
      </c>
      <c r="F59" s="5"/>
      <c r="G59" s="14"/>
      <c r="H59" s="14"/>
      <c r="I59" s="5"/>
      <c r="J59" s="5"/>
      <c r="K59" s="5"/>
      <c r="L59" s="5"/>
      <c r="M59" s="5"/>
    </row>
    <row r="60" spans="1:13" ht="63.75">
      <c r="A60" s="65" t="s">
        <v>24</v>
      </c>
      <c r="B60" s="23" t="s">
        <v>4</v>
      </c>
      <c r="C60" s="8">
        <v>136</v>
      </c>
      <c r="D60" s="8">
        <v>137.4</v>
      </c>
      <c r="E60" s="8">
        <v>0</v>
      </c>
      <c r="F60" s="5"/>
      <c r="G60" s="5"/>
      <c r="H60" s="5"/>
      <c r="I60" s="5"/>
      <c r="J60" s="5"/>
      <c r="K60" s="5"/>
      <c r="L60" s="5"/>
      <c r="M60" s="5"/>
    </row>
    <row r="61" spans="1:13" ht="69" customHeight="1">
      <c r="A61" s="66"/>
      <c r="B61" s="57" t="s">
        <v>6</v>
      </c>
      <c r="C61" s="8">
        <v>4.9</v>
      </c>
      <c r="D61" s="8">
        <v>4.9</v>
      </c>
      <c r="E61" s="8">
        <v>4.9</v>
      </c>
      <c r="F61" s="5"/>
      <c r="G61" s="5"/>
      <c r="H61" s="5"/>
      <c r="I61" s="5"/>
      <c r="J61" s="5"/>
      <c r="K61" s="5"/>
      <c r="L61" s="5"/>
      <c r="M61" s="5"/>
    </row>
    <row r="62" spans="1:13" ht="29.25" customHeight="1">
      <c r="A62" s="56"/>
      <c r="B62" s="57" t="s">
        <v>55</v>
      </c>
      <c r="C62" s="8">
        <v>73.244</v>
      </c>
      <c r="D62" s="8">
        <v>102.545</v>
      </c>
      <c r="E62" s="8">
        <v>102.545</v>
      </c>
      <c r="F62" s="5"/>
      <c r="G62" s="5"/>
      <c r="H62" s="5"/>
      <c r="I62" s="5"/>
      <c r="J62" s="5"/>
      <c r="K62" s="5"/>
      <c r="L62" s="5"/>
      <c r="M62" s="5"/>
    </row>
    <row r="63" spans="1:13" ht="41.25" customHeight="1">
      <c r="A63" s="56"/>
      <c r="B63" s="57" t="s">
        <v>56</v>
      </c>
      <c r="C63" s="8">
        <v>599.425</v>
      </c>
      <c r="D63" s="8">
        <v>649.521</v>
      </c>
      <c r="E63" s="8">
        <v>649.521</v>
      </c>
      <c r="F63" s="5"/>
      <c r="G63" s="5"/>
      <c r="H63" s="5"/>
      <c r="I63" s="5"/>
      <c r="J63" s="5"/>
      <c r="K63" s="5"/>
      <c r="L63" s="5"/>
      <c r="M63" s="5"/>
    </row>
    <row r="64" spans="1:13" s="15" customFormat="1" ht="13.5">
      <c r="A64" s="26"/>
      <c r="B64" s="12" t="s">
        <v>2</v>
      </c>
      <c r="C64" s="13">
        <f>C60+C61+C62+C63</f>
        <v>813.569</v>
      </c>
      <c r="D64" s="13">
        <f>D60+D61+D62+D63</f>
        <v>894.366</v>
      </c>
      <c r="E64" s="13">
        <f>E60+E61+E62+E63</f>
        <v>756.966</v>
      </c>
      <c r="F64" s="5"/>
      <c r="G64" s="14"/>
      <c r="H64" s="14"/>
      <c r="I64" s="5"/>
      <c r="J64" s="5"/>
      <c r="K64" s="5"/>
      <c r="L64" s="5"/>
      <c r="M64" s="5"/>
    </row>
    <row r="65" spans="1:13" ht="64.5" customHeight="1">
      <c r="A65" s="65" t="s">
        <v>25</v>
      </c>
      <c r="B65" s="23" t="s">
        <v>4</v>
      </c>
      <c r="C65" s="8">
        <v>300.9</v>
      </c>
      <c r="D65" s="8">
        <v>304.4</v>
      </c>
      <c r="E65" s="8">
        <v>0</v>
      </c>
      <c r="F65" s="5"/>
      <c r="G65" s="5"/>
      <c r="H65" s="5"/>
      <c r="I65" s="5"/>
      <c r="J65" s="5"/>
      <c r="K65" s="5"/>
      <c r="L65" s="5"/>
      <c r="M65" s="5"/>
    </row>
    <row r="66" spans="1:13" ht="67.5" customHeight="1">
      <c r="A66" s="66"/>
      <c r="B66" s="57" t="s">
        <v>6</v>
      </c>
      <c r="C66" s="8">
        <v>12.4</v>
      </c>
      <c r="D66" s="8">
        <v>12.4</v>
      </c>
      <c r="E66" s="8">
        <v>12.4</v>
      </c>
      <c r="F66" s="5"/>
      <c r="G66" s="14"/>
      <c r="H66" s="14"/>
      <c r="I66" s="5"/>
      <c r="J66" s="5"/>
      <c r="K66" s="5"/>
      <c r="L66" s="5"/>
      <c r="M66" s="5"/>
    </row>
    <row r="67" spans="1:13" ht="27" customHeight="1">
      <c r="A67" s="56"/>
      <c r="B67" s="57" t="s">
        <v>55</v>
      </c>
      <c r="C67" s="8">
        <v>170.877</v>
      </c>
      <c r="D67" s="8">
        <v>239.062</v>
      </c>
      <c r="E67" s="8">
        <v>239.062</v>
      </c>
      <c r="F67" s="5"/>
      <c r="G67" s="14"/>
      <c r="H67" s="14"/>
      <c r="I67" s="5"/>
      <c r="J67" s="5"/>
      <c r="K67" s="5"/>
      <c r="L67" s="5"/>
      <c r="M67" s="5"/>
    </row>
    <row r="68" spans="1:13" ht="41.25" customHeight="1">
      <c r="A68" s="56"/>
      <c r="B68" s="57" t="s">
        <v>56</v>
      </c>
      <c r="C68" s="8">
        <v>1369.496</v>
      </c>
      <c r="D68" s="8">
        <v>1483.898</v>
      </c>
      <c r="E68" s="8">
        <v>1483.898</v>
      </c>
      <c r="F68" s="5"/>
      <c r="G68" s="14"/>
      <c r="H68" s="14"/>
      <c r="I68" s="5"/>
      <c r="J68" s="5"/>
      <c r="K68" s="5"/>
      <c r="L68" s="5"/>
      <c r="M68" s="5"/>
    </row>
    <row r="69" spans="1:13" s="15" customFormat="1" ht="13.5">
      <c r="A69" s="26"/>
      <c r="B69" s="12" t="s">
        <v>2</v>
      </c>
      <c r="C69" s="13">
        <f>SUM(C65:C66)+C67+C68</f>
        <v>1853.673</v>
      </c>
      <c r="D69" s="13">
        <f>SUM(D65:D66)+D67+D68</f>
        <v>2039.7599999999998</v>
      </c>
      <c r="E69" s="13">
        <f>SUM(E65:E66)+E67+E68</f>
        <v>1735.36</v>
      </c>
      <c r="F69" s="5"/>
      <c r="G69" s="14"/>
      <c r="H69" s="14"/>
      <c r="I69" s="5"/>
      <c r="J69" s="5"/>
      <c r="K69" s="5"/>
      <c r="L69" s="5"/>
      <c r="M69" s="5"/>
    </row>
    <row r="70" spans="1:13" ht="63.75">
      <c r="A70" s="65" t="s">
        <v>26</v>
      </c>
      <c r="B70" s="23" t="s">
        <v>4</v>
      </c>
      <c r="C70" s="8">
        <v>45.2</v>
      </c>
      <c r="D70" s="8">
        <v>46</v>
      </c>
      <c r="E70" s="8">
        <v>0</v>
      </c>
      <c r="F70" s="5"/>
      <c r="G70" s="5"/>
      <c r="H70" s="5"/>
      <c r="I70" s="5"/>
      <c r="J70" s="5"/>
      <c r="K70" s="5"/>
      <c r="L70" s="5"/>
      <c r="M70" s="5"/>
    </row>
    <row r="71" spans="1:13" ht="69" customHeight="1">
      <c r="A71" s="66"/>
      <c r="B71" s="57" t="s">
        <v>6</v>
      </c>
      <c r="C71" s="8">
        <v>1.3</v>
      </c>
      <c r="D71" s="8">
        <v>1.3</v>
      </c>
      <c r="E71" s="8">
        <v>1.3</v>
      </c>
      <c r="F71" s="5"/>
      <c r="G71" s="5"/>
      <c r="H71" s="5"/>
      <c r="I71" s="5"/>
      <c r="J71" s="5"/>
      <c r="K71" s="5"/>
      <c r="L71" s="5"/>
      <c r="M71" s="5"/>
    </row>
    <row r="72" spans="1:13" ht="30" customHeight="1">
      <c r="A72" s="56"/>
      <c r="B72" s="57" t="s">
        <v>55</v>
      </c>
      <c r="C72" s="8">
        <v>20.553</v>
      </c>
      <c r="D72" s="8">
        <v>28.774</v>
      </c>
      <c r="E72" s="8">
        <v>28.774</v>
      </c>
      <c r="F72" s="5"/>
      <c r="G72" s="5"/>
      <c r="H72" s="5"/>
      <c r="I72" s="5"/>
      <c r="J72" s="5"/>
      <c r="K72" s="5"/>
      <c r="L72" s="5"/>
      <c r="M72" s="5"/>
    </row>
    <row r="73" spans="1:13" ht="42.75" customHeight="1">
      <c r="A73" s="56"/>
      <c r="B73" s="57" t="s">
        <v>56</v>
      </c>
      <c r="C73" s="8">
        <v>496.913</v>
      </c>
      <c r="D73" s="8">
        <v>538.442</v>
      </c>
      <c r="E73" s="8">
        <v>538.442</v>
      </c>
      <c r="F73" s="5"/>
      <c r="G73" s="5"/>
      <c r="H73" s="5"/>
      <c r="I73" s="5"/>
      <c r="J73" s="5"/>
      <c r="K73" s="5"/>
      <c r="L73" s="5"/>
      <c r="M73" s="5"/>
    </row>
    <row r="74" spans="1:13" s="15" customFormat="1" ht="13.5">
      <c r="A74" s="27"/>
      <c r="B74" s="12" t="s">
        <v>2</v>
      </c>
      <c r="C74" s="13">
        <f>SUM(C70:C71)+C72+C73</f>
        <v>563.966</v>
      </c>
      <c r="D74" s="13">
        <f>SUM(D70:D71)+D72+D73</f>
        <v>614.516</v>
      </c>
      <c r="E74" s="13">
        <f>SUM(E70:E71)+E72+E73</f>
        <v>568.516</v>
      </c>
      <c r="F74" s="5"/>
      <c r="G74" s="14"/>
      <c r="H74" s="14"/>
      <c r="I74" s="5"/>
      <c r="J74" s="5"/>
      <c r="K74" s="5"/>
      <c r="L74" s="5"/>
      <c r="M74" s="5"/>
    </row>
    <row r="75" spans="1:13" s="15" customFormat="1" ht="63.75">
      <c r="A75" s="65" t="s">
        <v>27</v>
      </c>
      <c r="B75" s="23" t="s">
        <v>4</v>
      </c>
      <c r="C75" s="8">
        <v>45.2</v>
      </c>
      <c r="D75" s="8">
        <v>46</v>
      </c>
      <c r="E75" s="8">
        <v>0</v>
      </c>
      <c r="F75" s="5"/>
      <c r="G75" s="14"/>
      <c r="H75" s="14"/>
      <c r="I75" s="5"/>
      <c r="J75" s="5"/>
      <c r="K75" s="5"/>
      <c r="L75" s="5"/>
      <c r="M75" s="5"/>
    </row>
    <row r="76" spans="1:13" s="15" customFormat="1" ht="63.75">
      <c r="A76" s="66"/>
      <c r="B76" s="57" t="s">
        <v>6</v>
      </c>
      <c r="C76" s="8">
        <v>0.5</v>
      </c>
      <c r="D76" s="8">
        <v>0.5</v>
      </c>
      <c r="E76" s="8">
        <v>0.5</v>
      </c>
      <c r="F76" s="5"/>
      <c r="G76" s="14"/>
      <c r="H76" s="14"/>
      <c r="I76" s="5"/>
      <c r="J76" s="5"/>
      <c r="K76" s="5"/>
      <c r="L76" s="5"/>
      <c r="M76" s="5"/>
    </row>
    <row r="77" spans="1:13" s="15" customFormat="1" ht="25.5">
      <c r="A77" s="66"/>
      <c r="B77" s="57" t="s">
        <v>55</v>
      </c>
      <c r="C77" s="8">
        <v>9.415</v>
      </c>
      <c r="D77" s="8">
        <v>13.181</v>
      </c>
      <c r="E77" s="8">
        <v>13.181</v>
      </c>
      <c r="F77" s="5"/>
      <c r="G77" s="14"/>
      <c r="H77" s="14"/>
      <c r="I77" s="5"/>
      <c r="J77" s="5"/>
      <c r="K77" s="5"/>
      <c r="L77" s="5"/>
      <c r="M77" s="5"/>
    </row>
    <row r="78" spans="1:13" s="15" customFormat="1" ht="38.25">
      <c r="A78" s="66"/>
      <c r="B78" s="57" t="s">
        <v>56</v>
      </c>
      <c r="C78" s="8">
        <v>160.42</v>
      </c>
      <c r="D78" s="8">
        <v>173.827</v>
      </c>
      <c r="E78" s="8">
        <v>173.827</v>
      </c>
      <c r="F78" s="5"/>
      <c r="G78" s="14"/>
      <c r="H78" s="14"/>
      <c r="I78" s="5"/>
      <c r="J78" s="5"/>
      <c r="K78" s="5"/>
      <c r="L78" s="5"/>
      <c r="M78" s="5"/>
    </row>
    <row r="79" spans="1:13" ht="13.5">
      <c r="A79" s="67"/>
      <c r="B79" s="12" t="s">
        <v>2</v>
      </c>
      <c r="C79" s="63">
        <f>C75+C76+C77+C78</f>
        <v>215.535</v>
      </c>
      <c r="D79" s="63">
        <f>D75+D76+D77+D78</f>
        <v>233.50799999999998</v>
      </c>
      <c r="E79" s="63">
        <f>E75+E76+E77+E78</f>
        <v>187.508</v>
      </c>
      <c r="F79" s="5"/>
      <c r="G79" s="5"/>
      <c r="H79" s="5"/>
      <c r="I79" s="5"/>
      <c r="J79" s="5"/>
      <c r="K79" s="5"/>
      <c r="L79" s="5"/>
      <c r="M79" s="5"/>
    </row>
    <row r="80" spans="1:13" ht="63.75">
      <c r="A80" s="65" t="s">
        <v>28</v>
      </c>
      <c r="B80" s="23" t="s">
        <v>4</v>
      </c>
      <c r="C80" s="8">
        <v>75</v>
      </c>
      <c r="D80" s="8">
        <v>75.6</v>
      </c>
      <c r="E80" s="64">
        <v>0</v>
      </c>
      <c r="F80" s="5"/>
      <c r="G80" s="5"/>
      <c r="H80" s="5"/>
      <c r="I80" s="5"/>
      <c r="J80" s="5"/>
      <c r="K80" s="5"/>
      <c r="L80" s="5"/>
      <c r="M80" s="5"/>
    </row>
    <row r="81" spans="1:13" ht="63.75">
      <c r="A81" s="66"/>
      <c r="B81" s="57" t="s">
        <v>6</v>
      </c>
      <c r="C81" s="8">
        <v>2.7</v>
      </c>
      <c r="D81" s="8">
        <v>2.7</v>
      </c>
      <c r="E81" s="8">
        <v>2.7</v>
      </c>
      <c r="F81" s="5"/>
      <c r="G81" s="5"/>
      <c r="H81" s="5"/>
      <c r="I81" s="5"/>
      <c r="J81" s="5"/>
      <c r="K81" s="5"/>
      <c r="L81" s="5"/>
      <c r="M81" s="5"/>
    </row>
    <row r="82" spans="1:13" ht="25.5">
      <c r="A82" s="66"/>
      <c r="B82" s="57" t="s">
        <v>55</v>
      </c>
      <c r="C82" s="8">
        <v>41.731</v>
      </c>
      <c r="D82" s="8">
        <v>58.425</v>
      </c>
      <c r="E82" s="8">
        <v>58.425</v>
      </c>
      <c r="F82" s="5"/>
      <c r="G82" s="5"/>
      <c r="H82" s="5"/>
      <c r="I82" s="5"/>
      <c r="J82" s="5"/>
      <c r="K82" s="5"/>
      <c r="L82" s="5"/>
      <c r="M82" s="5"/>
    </row>
    <row r="83" spans="1:13" ht="38.25">
      <c r="A83" s="66"/>
      <c r="B83" s="57" t="s">
        <v>56</v>
      </c>
      <c r="C83" s="8">
        <v>493</v>
      </c>
      <c r="D83" s="8">
        <v>534.202</v>
      </c>
      <c r="E83" s="8">
        <v>534.202</v>
      </c>
      <c r="F83" s="5"/>
      <c r="G83" s="5"/>
      <c r="H83" s="5"/>
      <c r="I83" s="5"/>
      <c r="J83" s="5"/>
      <c r="K83" s="5"/>
      <c r="L83" s="5"/>
      <c r="M83" s="5"/>
    </row>
    <row r="84" spans="1:13" ht="13.5">
      <c r="A84" s="67"/>
      <c r="B84" s="12" t="s">
        <v>2</v>
      </c>
      <c r="C84" s="63">
        <f>C80+C81+C82+C83</f>
        <v>612.431</v>
      </c>
      <c r="D84" s="63">
        <f>D80+D81+D82+D83</f>
        <v>670.927</v>
      </c>
      <c r="E84" s="63">
        <f>E80+E81+E82+E83</f>
        <v>595.327</v>
      </c>
      <c r="F84" s="5"/>
      <c r="G84" s="5"/>
      <c r="H84" s="5"/>
      <c r="I84" s="5"/>
      <c r="J84" s="5"/>
      <c r="K84" s="5"/>
      <c r="L84" s="5"/>
      <c r="M84" s="5"/>
    </row>
    <row r="85" spans="1:13" s="29" customFormat="1" ht="25.5" customHeight="1">
      <c r="A85" s="19"/>
      <c r="B85" s="20" t="s">
        <v>3</v>
      </c>
      <c r="C85" s="28">
        <f>C39+C44+C49+C54+C59+C64+C69+C74+C79+C84</f>
        <v>197311.69999999998</v>
      </c>
      <c r="D85" s="28">
        <f>D39+D44+D49+D54+D59+D64+D69+D74+D79+D84</f>
        <v>185461.5</v>
      </c>
      <c r="E85" s="28">
        <f>E39+E44+E49+E54+E59+E64+E69+E74+E79+E84</f>
        <v>184744.39999999997</v>
      </c>
      <c r="F85" s="5"/>
      <c r="G85" s="45"/>
      <c r="H85" s="14"/>
      <c r="I85" s="5"/>
      <c r="J85" s="5"/>
      <c r="K85" s="5"/>
      <c r="L85" s="5"/>
      <c r="M85" s="5"/>
    </row>
    <row r="86" spans="1:13" ht="11.25">
      <c r="A86" s="30"/>
      <c r="B86" s="31"/>
      <c r="C86" s="32"/>
      <c r="D86" s="31"/>
      <c r="E86" s="33"/>
      <c r="F86" s="5"/>
      <c r="G86" s="45"/>
      <c r="H86" s="5"/>
      <c r="I86" s="5"/>
      <c r="J86" s="5"/>
      <c r="K86" s="5"/>
      <c r="L86" s="5"/>
      <c r="M86" s="5"/>
    </row>
    <row r="87" spans="1:13" ht="0.75" customHeight="1">
      <c r="A87" s="3"/>
      <c r="B87" s="31"/>
      <c r="C87" s="32"/>
      <c r="D87" s="32"/>
      <c r="E87" s="33"/>
      <c r="F87" s="5"/>
      <c r="G87" s="34"/>
      <c r="H87" s="5"/>
      <c r="I87" s="5"/>
      <c r="J87" s="5"/>
      <c r="K87" s="5"/>
      <c r="L87" s="5"/>
      <c r="M87" s="5"/>
    </row>
    <row r="88" spans="1:13" ht="11.25" hidden="1">
      <c r="A88" s="3"/>
      <c r="B88" s="31"/>
      <c r="C88" s="32"/>
      <c r="D88" s="32"/>
      <c r="E88" s="32"/>
      <c r="F88" s="5"/>
      <c r="G88" s="5"/>
      <c r="H88" s="5"/>
      <c r="I88" s="5"/>
      <c r="J88" s="5"/>
      <c r="K88" s="5"/>
      <c r="L88" s="5"/>
      <c r="M88" s="5"/>
    </row>
    <row r="89" spans="1:13" ht="11.25" hidden="1">
      <c r="A89" s="3"/>
      <c r="B89" s="31"/>
      <c r="C89" s="32"/>
      <c r="D89" s="32"/>
      <c r="E89" s="33"/>
      <c r="F89" s="35"/>
      <c r="G89" s="5"/>
      <c r="H89" s="5"/>
      <c r="I89" s="5"/>
      <c r="J89" s="5"/>
      <c r="K89" s="5"/>
      <c r="L89" s="5"/>
      <c r="M89" s="5"/>
    </row>
    <row r="90" spans="1:13" ht="28.5" customHeight="1" hidden="1">
      <c r="A90" s="3"/>
      <c r="B90" s="31"/>
      <c r="C90" s="32"/>
      <c r="D90" s="32"/>
      <c r="E90" s="33"/>
      <c r="F90" s="35"/>
      <c r="G90" s="5"/>
      <c r="H90" s="5"/>
      <c r="I90" s="5"/>
      <c r="J90" s="5"/>
      <c r="K90" s="5"/>
      <c r="L90" s="5"/>
      <c r="M90" s="5"/>
    </row>
    <row r="91" spans="1:13" ht="42.75" customHeight="1" hidden="1">
      <c r="A91" s="3"/>
      <c r="B91" s="36" t="s">
        <v>5</v>
      </c>
      <c r="C91" s="37" t="e">
        <f>#REF!+C40+C45+C50+C55+C60+C65+C70</f>
        <v>#REF!</v>
      </c>
      <c r="D91" s="37" t="e">
        <f>#REF!+D40+D45+D50+D55+D60+D65+D70</f>
        <v>#REF!</v>
      </c>
      <c r="E91" s="37" t="e">
        <f>#REF!+E40+E45+E50+E55+E60+E65+E70</f>
        <v>#REF!</v>
      </c>
      <c r="F91" s="35"/>
      <c r="G91" s="5"/>
      <c r="H91" s="5"/>
      <c r="I91" s="5"/>
      <c r="J91" s="5"/>
      <c r="K91" s="5"/>
      <c r="L91" s="5"/>
      <c r="M91" s="5"/>
    </row>
    <row r="92" spans="1:13" ht="54.75" customHeight="1" hidden="1">
      <c r="A92" s="3"/>
      <c r="B92" s="36" t="s">
        <v>6</v>
      </c>
      <c r="C92" s="37" t="e">
        <f>#REF!+C41+C46+C51+C56+C61+C66+C71</f>
        <v>#REF!</v>
      </c>
      <c r="D92" s="37" t="e">
        <f>#REF!+D41+D46+D51+D56+D61+D66+D71</f>
        <v>#REF!</v>
      </c>
      <c r="E92" s="37" t="e">
        <f>#REF!+E41+E46+E51+E56+E61+E66+E71</f>
        <v>#REF!</v>
      </c>
      <c r="F92" s="35"/>
      <c r="G92" s="5"/>
      <c r="H92" s="5"/>
      <c r="I92" s="5"/>
      <c r="J92" s="5"/>
      <c r="K92" s="5"/>
      <c r="L92" s="5"/>
      <c r="M92" s="5"/>
    </row>
    <row r="93" spans="1:13" ht="22.5" hidden="1">
      <c r="A93" s="3"/>
      <c r="B93" s="36" t="s">
        <v>7</v>
      </c>
      <c r="C93" s="37" t="e">
        <f>#REF!+#REF!+#REF!+#REF!</f>
        <v>#REF!</v>
      </c>
      <c r="D93" s="37" t="e">
        <f>#REF!+#REF!+#REF!+#REF!</f>
        <v>#REF!</v>
      </c>
      <c r="E93" s="37" t="e">
        <f>#REF!+#REF!+#REF!+#REF!</f>
        <v>#REF!</v>
      </c>
      <c r="F93" s="35"/>
      <c r="G93" s="5"/>
      <c r="H93" s="5"/>
      <c r="I93" s="5"/>
      <c r="J93" s="5"/>
      <c r="K93" s="5"/>
      <c r="L93" s="5"/>
      <c r="M93" s="5"/>
    </row>
    <row r="94" spans="1:13" ht="22.5" hidden="1">
      <c r="A94" s="3"/>
      <c r="B94" s="36" t="s">
        <v>8</v>
      </c>
      <c r="C94" s="37" t="e">
        <f>#REF!+#REF!+#REF!+#REF!+#REF!+#REF!+#REF!+#REF!</f>
        <v>#REF!</v>
      </c>
      <c r="D94" s="38"/>
      <c r="E94" s="39"/>
      <c r="F94" s="5"/>
      <c r="G94" s="5"/>
      <c r="H94" s="5"/>
      <c r="I94" s="5"/>
      <c r="J94" s="5"/>
      <c r="K94" s="5"/>
      <c r="L94" s="5"/>
      <c r="M94" s="5"/>
    </row>
    <row r="95" spans="1:13" ht="11.25" hidden="1">
      <c r="A95" s="3"/>
      <c r="B95" s="31"/>
      <c r="C95" s="31"/>
      <c r="D95" s="31"/>
      <c r="E95" s="33"/>
      <c r="F95" s="5"/>
      <c r="G95" s="5"/>
      <c r="H95" s="5"/>
      <c r="I95" s="5"/>
      <c r="J95" s="5"/>
      <c r="K95" s="5"/>
      <c r="L95" s="5"/>
      <c r="M95" s="5"/>
    </row>
    <row r="96" spans="1:13" ht="11.25" hidden="1">
      <c r="A96" s="3"/>
      <c r="B96" s="31"/>
      <c r="C96" s="32">
        <f>C85+142894.3+20934.4+10320.4</f>
        <v>371460.80000000005</v>
      </c>
      <c r="D96" s="32">
        <f>D85+114315.4+20934.4+8256.3</f>
        <v>328967.60000000003</v>
      </c>
      <c r="E96" s="33">
        <f>114315.4+20934.4+8256.3+E85</f>
        <v>328250.49999999994</v>
      </c>
      <c r="F96" s="5"/>
      <c r="G96" s="5"/>
      <c r="H96" s="5"/>
      <c r="I96" s="5"/>
      <c r="J96" s="5"/>
      <c r="K96" s="5"/>
      <c r="L96" s="5"/>
      <c r="M96" s="5"/>
    </row>
    <row r="97" spans="1:13" ht="11.25" hidden="1">
      <c r="A97" s="3"/>
      <c r="B97" s="31"/>
      <c r="C97" s="31"/>
      <c r="D97" s="31"/>
      <c r="E97" s="33"/>
      <c r="F97" s="5"/>
      <c r="G97" s="5"/>
      <c r="H97" s="5"/>
      <c r="I97" s="5"/>
      <c r="J97" s="5"/>
      <c r="K97" s="5"/>
      <c r="L97" s="5"/>
      <c r="M97" s="5"/>
    </row>
    <row r="98" spans="1:13" s="40" customFormat="1" ht="11.25" hidden="1">
      <c r="A98" s="31"/>
      <c r="B98" s="31"/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1.25" hidden="1">
      <c r="A99" s="3"/>
      <c r="B99" s="31"/>
      <c r="C99" s="32" t="e">
        <f>#REF!+#REF!+#REF!+#REF!+#REF!+#REF!+#REF!+#REF!</f>
        <v>#REF!</v>
      </c>
      <c r="D99" s="31"/>
      <c r="E99" s="33"/>
      <c r="F99" s="5"/>
      <c r="G99" s="5"/>
      <c r="H99" s="5"/>
      <c r="I99" s="5"/>
      <c r="J99" s="5"/>
      <c r="K99" s="5"/>
      <c r="L99" s="5"/>
      <c r="M99" s="5"/>
    </row>
    <row r="100" spans="1:13" ht="12">
      <c r="A100" s="41"/>
      <c r="B100" s="42"/>
      <c r="C100" s="46"/>
      <c r="D100" s="46"/>
      <c r="E100" s="47"/>
      <c r="F100" s="5"/>
      <c r="G100" s="5"/>
      <c r="H100" s="5"/>
      <c r="I100" s="5"/>
      <c r="J100" s="5"/>
      <c r="K100" s="5"/>
      <c r="L100" s="5"/>
      <c r="M100" s="5"/>
    </row>
    <row r="101" spans="1:13" ht="11.25">
      <c r="A101" s="3"/>
      <c r="B101" s="31"/>
      <c r="C101" s="48"/>
      <c r="D101" s="48"/>
      <c r="E101" s="47"/>
      <c r="F101" s="5"/>
      <c r="G101" s="5"/>
      <c r="H101" s="5"/>
      <c r="I101" s="5"/>
      <c r="J101" s="5"/>
      <c r="K101" s="5"/>
      <c r="L101" s="5"/>
      <c r="M101" s="5"/>
    </row>
    <row r="102" spans="3:5" ht="11.25">
      <c r="C102" s="49"/>
      <c r="D102" s="49"/>
      <c r="E102" s="49"/>
    </row>
    <row r="103" spans="3:5" ht="11.25">
      <c r="C103" s="49"/>
      <c r="D103" s="50"/>
      <c r="E103" s="51"/>
    </row>
    <row r="104" ht="15" customHeight="1">
      <c r="C104" s="43"/>
    </row>
    <row r="105" spans="3:5" ht="11.25">
      <c r="C105" s="53"/>
      <c r="D105" s="53"/>
      <c r="E105" s="53"/>
    </row>
  </sheetData>
  <sheetProtection/>
  <mergeCells count="18">
    <mergeCell ref="A36:A37"/>
    <mergeCell ref="A55:A58"/>
    <mergeCell ref="A70:A71"/>
    <mergeCell ref="A40:A41"/>
    <mergeCell ref="A45:A46"/>
    <mergeCell ref="A50:A51"/>
    <mergeCell ref="A60:A61"/>
    <mergeCell ref="A65:A66"/>
    <mergeCell ref="A75:A79"/>
    <mergeCell ref="A80:A84"/>
    <mergeCell ref="B1:E1"/>
    <mergeCell ref="B2:E2"/>
    <mergeCell ref="B3:E3"/>
    <mergeCell ref="A5:E5"/>
    <mergeCell ref="A6:E6"/>
    <mergeCell ref="A8:A14"/>
    <mergeCell ref="A19:A28"/>
    <mergeCell ref="A32:A3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2018-11-06T05:07:46Z</cp:lastPrinted>
  <dcterms:created xsi:type="dcterms:W3CDTF">2017-10-17T02:59:02Z</dcterms:created>
  <dcterms:modified xsi:type="dcterms:W3CDTF">2020-01-16T08:56:40Z</dcterms:modified>
  <cp:category/>
  <cp:version/>
  <cp:contentType/>
  <cp:contentStatus/>
</cp:coreProperties>
</file>